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mc:AlternateContent xmlns:mc="http://schemas.openxmlformats.org/markup-compatibility/2006">
    <mc:Choice Requires="x15">
      <x15ac:absPath xmlns:x15ac="http://schemas.microsoft.com/office/spreadsheetml/2010/11/ac" url="S:\Applications\Projets-Bilans\Defi\Rentrée 2024-2025\"/>
    </mc:Choice>
  </mc:AlternateContent>
  <xr:revisionPtr revIDLastSave="0" documentId="13_ncr:1_{2DD6AE4C-CD9A-4FCD-8865-648B6DDA38AB}" xr6:coauthVersionLast="47" xr6:coauthVersionMax="47" xr10:uidLastSave="{00000000-0000-0000-0000-000000000000}"/>
  <bookViews>
    <workbookView xWindow="-108" yWindow="-108" windowWidth="21936" windowHeight="13176" xr2:uid="{00000000-000D-0000-FFFF-FFFF00000000}"/>
  </bookViews>
  <sheets>
    <sheet name="simulation tarif 24-25"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20" i="1" l="1"/>
  <c r="B32" i="1" l="1"/>
  <c r="C32" i="1" s="1"/>
  <c r="B30" i="1" l="1"/>
  <c r="C30" i="1" s="1"/>
  <c r="B24" i="1"/>
  <c r="C24" i="1" s="1"/>
  <c r="B25" i="1"/>
  <c r="C25" i="1" s="1"/>
  <c r="B26" i="1"/>
  <c r="C26" i="1" s="1"/>
  <c r="B27" i="1"/>
  <c r="C27" i="1" s="1"/>
  <c r="B28" i="1"/>
  <c r="C28" i="1" s="1"/>
  <c r="B29" i="1"/>
  <c r="C29" i="1" s="1"/>
  <c r="B31" i="1"/>
  <c r="C31" i="1" s="1"/>
</calcChain>
</file>

<file path=xl/sharedStrings.xml><?xml version="1.0" encoding="utf-8"?>
<sst xmlns="http://schemas.openxmlformats.org/spreadsheetml/2006/main" count="40" uniqueCount="36">
  <si>
    <t>"a"</t>
  </si>
  <si>
    <t>"b"</t>
  </si>
  <si>
    <t>"c"</t>
  </si>
  <si>
    <t>"x"</t>
  </si>
  <si>
    <t>A renseigner</t>
  </si>
  <si>
    <t>Tarif max</t>
  </si>
  <si>
    <t>QF mini</t>
  </si>
  <si>
    <t>Nbre de jours forfait</t>
  </si>
  <si>
    <t>Demi-journée sans repas</t>
  </si>
  <si>
    <t>Demi-journée avec repas</t>
  </si>
  <si>
    <t>Coût forfait</t>
  </si>
  <si>
    <t>"a" : coefficient de progressivité
"b" : coeeficient de proposrtionalité
"c" : tarif minimum
"x" : QF correspondant au revenu fiscal de référence, divisé par 12 mois, divisé par le nombre de parts fiscales
"QF mini" ou seuil bas de la formule
"Tarif max" ou seuil haut de la formule
"nbre de jours forfait" ou application du nbre de jours pour un forfait annuel 4 jours semaine.
"Coût forfait" ou coût d'un forfait annuel 4 jours semaine comprenant un abattement de 25%
"Demi-journée sans repas" ou tarif d'une demi-journée sans repas sur le tarif de la journée.
"Demi-journée avec repas" ou tarif d'une demi-journée sans repas sur le tarif de la journée.</t>
  </si>
  <si>
    <t>APS unitaire 30 min</t>
  </si>
  <si>
    <t>1 forfait 4 x 30 min</t>
  </si>
  <si>
    <t>2 forfaits 4 x 30 min</t>
  </si>
  <si>
    <t>3 forfaits 4 x 30 min</t>
  </si>
  <si>
    <t>4 forfaits 4 x 30 min</t>
  </si>
  <si>
    <t>5 forfaits 4 x 30 min</t>
  </si>
  <si>
    <t>CAL unitaire journée</t>
  </si>
  <si>
    <t>CAL unitaire demi-journée sans repas</t>
  </si>
  <si>
    <t>CAL unitaire demi-journée avec repas</t>
  </si>
  <si>
    <t>Tarifs selon QF</t>
  </si>
  <si>
    <t>APS</t>
  </si>
  <si>
    <t>CAL</t>
  </si>
  <si>
    <t>QFM</t>
  </si>
  <si>
    <t>PARAMETRES QF</t>
  </si>
  <si>
    <t>Revenu fiscal de référence</t>
  </si>
  <si>
    <t>Soit QF
en €</t>
  </si>
  <si>
    <t>QF facture  restauration</t>
  </si>
  <si>
    <t>unités</t>
  </si>
  <si>
    <r>
      <t xml:space="preserve">Facture famille Pause du midi (restauration) sur laquelle est indiquée le </t>
    </r>
    <r>
      <rPr>
        <b/>
        <u/>
        <sz val="12"/>
        <color theme="5" tint="-0.249977111117893"/>
        <rFont val="Arial"/>
        <family val="2"/>
      </rPr>
      <t>nouveau QF.</t>
    </r>
    <r>
      <rPr>
        <sz val="12"/>
        <color theme="5" tint="-0.249977111117893"/>
        <rFont val="Arial"/>
        <family val="2"/>
      </rPr>
      <t xml:space="preserve">
Ou (à défaut)
Dernier avis d’imposition pour le calcul du </t>
    </r>
    <r>
      <rPr>
        <b/>
        <u/>
        <sz val="12"/>
        <color theme="5" tint="-0.249977111117893"/>
        <rFont val="Arial"/>
        <family val="2"/>
      </rPr>
      <t>nouveau QF</t>
    </r>
    <r>
      <rPr>
        <sz val="12"/>
        <color theme="5" tint="-0.249977111117893"/>
        <rFont val="Arial"/>
        <family val="2"/>
      </rPr>
      <t xml:space="preserve"> : 
Revenu fiscal de référence, divisé par 12 mois, divisé par le nbre de parts fiscales</t>
    </r>
  </si>
  <si>
    <t>Nombre de parts fiscales</t>
  </si>
  <si>
    <t>indifférent</t>
  </si>
  <si>
    <r>
      <t xml:space="preserve">PARAMETRES FORMULE </t>
    </r>
    <r>
      <rPr>
        <b/>
        <sz val="14"/>
        <color rgb="FFFF0000"/>
        <rFont val="Arial"/>
        <family val="2"/>
      </rPr>
      <t>ax²+bx+c</t>
    </r>
  </si>
  <si>
    <t>POUR INFORMATION</t>
  </si>
  <si>
    <t>SIMULATEUR DE CALCULS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</si>
</sst>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4" formatCode="_-* #,##0.00\ &quot;€&quot;_-;\-* #,##0.00\ &quot;€&quot;_-;_-* &quot;-&quot;??\ &quot;€&quot;_-;_-@_-"/>
    <numFmt numFmtId="164" formatCode="_-* #,##0.00\ _€_-;\-* #,##0.00\ _€_-;_-* &quot;-&quot;??\ _€_-;_-@_-"/>
    <numFmt numFmtId="165" formatCode="#,##0_ ;\-#,##0\ "/>
  </numFmts>
  <fonts count="24" x14ac:knownFonts="1">
    <font>
      <sz val="11"/>
      <color theme="1"/>
      <name val="Calibri"/>
      <family val="2"/>
      <scheme val="minor"/>
    </font>
    <font>
      <sz val="11"/>
      <color theme="1"/>
      <name val="Calibri"/>
      <family val="2"/>
      <scheme val="minor"/>
    </font>
    <font>
      <sz val="8"/>
      <color rgb="FF0070C0"/>
      <name val="Arial"/>
      <family val="2"/>
    </font>
    <font>
      <sz val="10"/>
      <color rgb="FF0070C0"/>
      <name val="Arial"/>
      <family val="2"/>
    </font>
    <font>
      <sz val="9"/>
      <color rgb="FF0070C0"/>
      <name val="Arial"/>
      <family val="2"/>
    </font>
    <font>
      <b/>
      <sz val="10"/>
      <name val="Arial"/>
      <family val="2"/>
    </font>
    <font>
      <sz val="9"/>
      <name val="Arial"/>
      <family val="2"/>
    </font>
    <font>
      <sz val="12"/>
      <color rgb="FF0070C0"/>
      <name val="Arial"/>
      <family val="2"/>
    </font>
    <font>
      <sz val="8"/>
      <name val="Calibri"/>
      <family val="2"/>
      <scheme val="minor"/>
    </font>
    <font>
      <b/>
      <sz val="11"/>
      <color theme="5" tint="-0.249977111117893"/>
      <name val="Arial"/>
      <family val="2"/>
    </font>
    <font>
      <sz val="8"/>
      <color theme="5" tint="-0.249977111117893"/>
      <name val="Arial"/>
      <family val="2"/>
    </font>
    <font>
      <sz val="12"/>
      <color theme="5" tint="-0.249977111117893"/>
      <name val="Arial"/>
      <family val="2"/>
    </font>
    <font>
      <b/>
      <sz val="10"/>
      <color theme="5" tint="-0.249977111117893"/>
      <name val="Arial"/>
      <family val="2"/>
    </font>
    <font>
      <b/>
      <sz val="11"/>
      <color theme="4" tint="-0.249977111117893"/>
      <name val="Arial"/>
      <family val="2"/>
    </font>
    <font>
      <b/>
      <sz val="10"/>
      <color theme="4" tint="-0.249977111117893"/>
      <name val="Arial"/>
      <family val="2"/>
    </font>
    <font>
      <b/>
      <u/>
      <sz val="12"/>
      <color theme="5" tint="-0.249977111117893"/>
      <name val="Arial"/>
      <family val="2"/>
    </font>
    <font>
      <b/>
      <sz val="11"/>
      <name val="Arial"/>
      <family val="2"/>
    </font>
    <font>
      <b/>
      <sz val="14"/>
      <color rgb="FF0070C0"/>
      <name val="Arial"/>
      <family val="2"/>
    </font>
    <font>
      <b/>
      <sz val="14"/>
      <color rgb="FFFF0000"/>
      <name val="Arial"/>
      <family val="2"/>
    </font>
    <font>
      <b/>
      <sz val="14"/>
      <color theme="5" tint="-0.249977111117893"/>
      <name val="Arial"/>
      <family val="2"/>
    </font>
    <font>
      <b/>
      <sz val="14"/>
      <color theme="1"/>
      <name val="Calibri"/>
      <family val="2"/>
      <scheme val="minor"/>
    </font>
    <font>
      <b/>
      <sz val="12"/>
      <color rgb="FFFF0000"/>
      <name val="Arial"/>
      <family val="2"/>
    </font>
    <font>
      <b/>
      <sz val="12"/>
      <name val="Arial"/>
      <family val="2"/>
    </font>
    <font>
      <sz val="11"/>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rgb="FFFFFF0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diagonal/>
    </border>
  </borders>
  <cellStyleXfs count="3">
    <xf numFmtId="0" fontId="0" fillId="0" borderId="0"/>
    <xf numFmtId="44" fontId="1" fillId="0" borderId="0" applyFont="0" applyFill="0" applyBorder="0" applyAlignment="0" applyProtection="0"/>
    <xf numFmtId="164" fontId="1" fillId="0" borderId="0" applyFont="0" applyFill="0" applyBorder="0" applyAlignment="0" applyProtection="0"/>
  </cellStyleXfs>
  <cellXfs count="39">
    <xf numFmtId="0" fontId="0" fillId="0" borderId="0" xfId="0"/>
    <xf numFmtId="0" fontId="2" fillId="2" borderId="2"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4" fillId="2" borderId="1" xfId="0" applyFont="1" applyFill="1" applyBorder="1" applyAlignment="1">
      <alignment horizontal="center" vertical="center" wrapText="1"/>
    </xf>
    <xf numFmtId="44" fontId="4" fillId="2" borderId="1" xfId="1" applyFont="1" applyFill="1" applyBorder="1" applyAlignment="1" applyProtection="1">
      <alignment horizontal="center" vertical="center" wrapText="1"/>
    </xf>
    <xf numFmtId="0" fontId="3" fillId="2" borderId="1" xfId="0" applyFont="1" applyFill="1" applyBorder="1" applyAlignment="1">
      <alignment horizontal="center" vertical="center" wrapText="1"/>
    </xf>
    <xf numFmtId="165" fontId="4" fillId="2" borderId="1" xfId="1" applyNumberFormat="1" applyFont="1" applyFill="1" applyBorder="1" applyAlignment="1" applyProtection="1">
      <alignment horizontal="center" vertical="center" wrapText="1"/>
    </xf>
    <xf numFmtId="9" fontId="4" fillId="2" borderId="1" xfId="1" applyNumberFormat="1" applyFont="1" applyFill="1" applyBorder="1" applyAlignment="1" applyProtection="1">
      <alignment horizontal="center" vertical="center" wrapText="1"/>
    </xf>
    <xf numFmtId="0" fontId="0" fillId="0" borderId="0" xfId="0" applyAlignment="1">
      <alignment horizontal="center" vertical="center" wrapText="1"/>
    </xf>
    <xf numFmtId="0" fontId="6" fillId="2" borderId="1" xfId="0" applyFont="1" applyFill="1" applyBorder="1" applyAlignment="1">
      <alignment vertical="center" wrapText="1"/>
    </xf>
    <xf numFmtId="2" fontId="9" fillId="2" borderId="1" xfId="0" applyNumberFormat="1" applyFont="1" applyFill="1" applyBorder="1" applyAlignment="1">
      <alignment horizontal="center" vertical="center" wrapText="1"/>
    </xf>
    <xf numFmtId="0" fontId="13" fillId="2" borderId="1" xfId="0" applyFont="1" applyFill="1" applyBorder="1" applyAlignment="1">
      <alignment horizontal="center" vertical="center" wrapText="1"/>
    </xf>
    <xf numFmtId="0" fontId="16" fillId="0" borderId="3" xfId="0" applyFont="1" applyBorder="1" applyAlignment="1">
      <alignment horizontal="center" vertical="center" wrapText="1"/>
    </xf>
    <xf numFmtId="0" fontId="16" fillId="0" borderId="0" xfId="0" applyFont="1" applyAlignment="1">
      <alignment horizontal="center" vertical="center" wrapText="1"/>
    </xf>
    <xf numFmtId="0" fontId="5" fillId="2" borderId="1" xfId="0" applyFont="1" applyFill="1" applyBorder="1" applyAlignment="1">
      <alignment horizontal="center" vertical="center" wrapText="1"/>
    </xf>
    <xf numFmtId="44" fontId="14" fillId="2" borderId="1" xfId="0" applyNumberFormat="1" applyFont="1" applyFill="1" applyBorder="1" applyAlignment="1">
      <alignment horizontal="center" vertical="center" wrapText="1"/>
    </xf>
    <xf numFmtId="44" fontId="0" fillId="0" borderId="3" xfId="1" applyFont="1" applyBorder="1" applyAlignment="1" applyProtection="1">
      <alignment vertical="center"/>
    </xf>
    <xf numFmtId="44" fontId="0" fillId="0" borderId="0" xfId="1" applyFont="1" applyBorder="1" applyAlignment="1" applyProtection="1">
      <alignment vertical="center"/>
    </xf>
    <xf numFmtId="0" fontId="5" fillId="3" borderId="1" xfId="0" applyFont="1" applyFill="1" applyBorder="1" applyAlignment="1">
      <alignment horizontal="center" vertical="center" wrapText="1"/>
    </xf>
    <xf numFmtId="44" fontId="14" fillId="3" borderId="1" xfId="0" applyNumberFormat="1" applyFont="1" applyFill="1" applyBorder="1" applyAlignment="1">
      <alignment horizontal="center" vertical="center" wrapText="1"/>
    </xf>
    <xf numFmtId="2" fontId="12" fillId="2" borderId="1" xfId="2" applyNumberFormat="1" applyFont="1" applyFill="1" applyBorder="1" applyAlignment="1" applyProtection="1">
      <alignment horizontal="center" vertical="center" wrapText="1"/>
    </xf>
    <xf numFmtId="2" fontId="12" fillId="3" borderId="1" xfId="2" applyNumberFormat="1" applyFont="1" applyFill="1" applyBorder="1" applyAlignment="1" applyProtection="1">
      <alignment horizontal="center" vertical="center" wrapText="1"/>
    </xf>
    <xf numFmtId="0" fontId="10" fillId="2" borderId="6" xfId="0" applyFont="1" applyFill="1" applyBorder="1" applyAlignment="1">
      <alignment horizontal="center" vertical="center" wrapText="1"/>
    </xf>
    <xf numFmtId="0" fontId="11" fillId="2" borderId="6" xfId="0" applyFont="1" applyFill="1" applyBorder="1" applyAlignment="1">
      <alignment horizontal="center" vertical="center" wrapText="1"/>
    </xf>
    <xf numFmtId="0" fontId="21" fillId="2" borderId="7" xfId="0" applyFont="1" applyFill="1" applyBorder="1" applyAlignment="1">
      <alignment horizontal="center" vertical="center" wrapText="1"/>
    </xf>
    <xf numFmtId="0" fontId="21" fillId="2" borderId="9" xfId="0" applyFont="1" applyFill="1" applyBorder="1" applyAlignment="1">
      <alignment horizontal="center" vertical="center" wrapText="1"/>
    </xf>
    <xf numFmtId="0" fontId="21" fillId="2" borderId="11" xfId="0" applyFont="1" applyFill="1" applyBorder="1" applyAlignment="1">
      <alignment horizontal="center" vertical="center" wrapText="1"/>
    </xf>
    <xf numFmtId="0" fontId="22" fillId="2" borderId="2" xfId="0" applyFont="1" applyFill="1" applyBorder="1" applyAlignment="1">
      <alignment horizontal="center" vertical="center" wrapText="1"/>
    </xf>
    <xf numFmtId="2" fontId="16" fillId="2" borderId="2" xfId="1" applyNumberFormat="1" applyFont="1" applyFill="1" applyBorder="1" applyAlignment="1" applyProtection="1">
      <alignment horizontal="center" vertical="center" wrapText="1"/>
    </xf>
    <xf numFmtId="2" fontId="23" fillId="4" borderId="8" xfId="2" applyNumberFormat="1" applyFont="1" applyFill="1" applyBorder="1" applyAlignment="1" applyProtection="1">
      <alignment horizontal="center" vertical="center" wrapText="1"/>
      <protection locked="0"/>
    </xf>
    <xf numFmtId="2" fontId="23" fillId="4" borderId="10" xfId="2" applyNumberFormat="1" applyFont="1" applyFill="1" applyBorder="1" applyAlignment="1" applyProtection="1">
      <alignment horizontal="center" vertical="center" wrapText="1"/>
      <protection locked="0"/>
    </xf>
    <xf numFmtId="2" fontId="23" fillId="4" borderId="12" xfId="2" applyNumberFormat="1" applyFont="1" applyFill="1" applyBorder="1" applyAlignment="1" applyProtection="1">
      <alignment horizontal="center" vertical="center" wrapText="1"/>
      <protection locked="0"/>
    </xf>
    <xf numFmtId="0" fontId="3"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0" fontId="11" fillId="2" borderId="5" xfId="0" applyFont="1" applyFill="1" applyBorder="1" applyAlignment="1">
      <alignment horizontal="center" vertical="center" wrapText="1"/>
    </xf>
    <xf numFmtId="0" fontId="19" fillId="2" borderId="1" xfId="0" applyFont="1" applyFill="1" applyBorder="1" applyAlignment="1">
      <alignment horizontal="center" vertical="center" wrapText="1"/>
    </xf>
    <xf numFmtId="0" fontId="17" fillId="2" borderId="1" xfId="0" applyFont="1" applyFill="1" applyBorder="1" applyAlignment="1">
      <alignment horizontal="center" vertical="center" wrapText="1"/>
    </xf>
    <xf numFmtId="0" fontId="20" fillId="4" borderId="4" xfId="0" applyFont="1" applyFill="1" applyBorder="1" applyAlignment="1">
      <alignment horizontal="center"/>
    </xf>
    <xf numFmtId="0" fontId="22" fillId="4" borderId="13" xfId="0" applyFont="1" applyFill="1" applyBorder="1" applyAlignment="1">
      <alignment horizontal="center" vertical="center" wrapText="1"/>
    </xf>
  </cellXfs>
  <cellStyles count="3">
    <cellStyle name="Milliers" xfId="2" builtinId="3"/>
    <cellStyle name="Monétaire"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228600</xdr:colOff>
      <xdr:row>14</xdr:row>
      <xdr:rowOff>85725</xdr:rowOff>
    </xdr:from>
    <xdr:to>
      <xdr:col>1</xdr:col>
      <xdr:colOff>923925</xdr:colOff>
      <xdr:row>16</xdr:row>
      <xdr:rowOff>19050</xdr:rowOff>
    </xdr:to>
    <xdr:sp macro="" textlink="">
      <xdr:nvSpPr>
        <xdr:cNvPr id="2" name="Flèche : bas 1">
          <a:extLst>
            <a:ext uri="{FF2B5EF4-FFF2-40B4-BE49-F238E27FC236}">
              <a16:creationId xmlns:a16="http://schemas.microsoft.com/office/drawing/2014/main" id="{2DDC3D9D-A180-4A2A-B3FB-064F72F45AA7}"/>
            </a:ext>
          </a:extLst>
        </xdr:cNvPr>
        <xdr:cNvSpPr/>
      </xdr:nvSpPr>
      <xdr:spPr>
        <a:xfrm>
          <a:off x="1657350" y="3581400"/>
          <a:ext cx="695325" cy="504825"/>
        </a:xfrm>
        <a:prstGeom prst="downArrow">
          <a:avLst/>
        </a:prstGeom>
        <a:solidFill>
          <a:srgbClr val="FFFF00"/>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rgbClr val="FF0000"/>
            </a:solidFill>
          </a:endParaRPr>
        </a:p>
      </xdr:txBody>
    </xdr:sp>
    <xdr:clientData/>
  </xdr:twoCellAnchor>
  <xdr:twoCellAnchor>
    <xdr:from>
      <xdr:col>0</xdr:col>
      <xdr:colOff>1162050</xdr:colOff>
      <xdr:row>14</xdr:row>
      <xdr:rowOff>0</xdr:rowOff>
    </xdr:from>
    <xdr:to>
      <xdr:col>2</xdr:col>
      <xdr:colOff>352425</xdr:colOff>
      <xdr:row>14</xdr:row>
      <xdr:rowOff>285750</xdr:rowOff>
    </xdr:to>
    <xdr:sp macro="" textlink="">
      <xdr:nvSpPr>
        <xdr:cNvPr id="3" name="ZoneTexte 2">
          <a:extLst>
            <a:ext uri="{FF2B5EF4-FFF2-40B4-BE49-F238E27FC236}">
              <a16:creationId xmlns:a16="http://schemas.microsoft.com/office/drawing/2014/main" id="{44353BF0-2A92-4966-9F58-02DF519C2F99}"/>
            </a:ext>
          </a:extLst>
        </xdr:cNvPr>
        <xdr:cNvSpPr txBox="1"/>
      </xdr:nvSpPr>
      <xdr:spPr>
        <a:xfrm>
          <a:off x="1162050" y="3409950"/>
          <a:ext cx="1781175" cy="285750"/>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b="1"/>
            <a:t>A REMPLIR</a:t>
          </a:r>
        </a:p>
      </xdr:txBody>
    </xdr:sp>
    <xdr:clientData/>
  </xdr:twoCellAnchor>
  <xdr:twoCellAnchor>
    <xdr:from>
      <xdr:col>2</xdr:col>
      <xdr:colOff>228600</xdr:colOff>
      <xdr:row>21</xdr:row>
      <xdr:rowOff>304800</xdr:rowOff>
    </xdr:from>
    <xdr:to>
      <xdr:col>2</xdr:col>
      <xdr:colOff>923925</xdr:colOff>
      <xdr:row>22</xdr:row>
      <xdr:rowOff>95250</xdr:rowOff>
    </xdr:to>
    <xdr:sp macro="" textlink="">
      <xdr:nvSpPr>
        <xdr:cNvPr id="4" name="Flèche : bas 3">
          <a:extLst>
            <a:ext uri="{FF2B5EF4-FFF2-40B4-BE49-F238E27FC236}">
              <a16:creationId xmlns:a16="http://schemas.microsoft.com/office/drawing/2014/main" id="{F9AA7037-B01F-4AAA-A49D-059AD4C147A0}"/>
            </a:ext>
          </a:extLst>
        </xdr:cNvPr>
        <xdr:cNvSpPr/>
      </xdr:nvSpPr>
      <xdr:spPr>
        <a:xfrm>
          <a:off x="2819400" y="6134100"/>
          <a:ext cx="695325" cy="419100"/>
        </a:xfrm>
        <a:prstGeom prst="downArrow">
          <a:avLst/>
        </a:prstGeom>
        <a:solidFill>
          <a:srgbClr val="FFFF00"/>
        </a:solidFill>
        <a:ln w="57150">
          <a:solidFill>
            <a:srgbClr val="FFC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fr-FR" sz="1100">
            <a:solidFill>
              <a:srgbClr val="FF0000"/>
            </a:solidFill>
          </a:endParaRPr>
        </a:p>
      </xdr:txBody>
    </xdr:sp>
    <xdr:clientData/>
  </xdr:twoCellAnchor>
  <xdr:twoCellAnchor>
    <xdr:from>
      <xdr:col>1</xdr:col>
      <xdr:colOff>857250</xdr:colOff>
      <xdr:row>21</xdr:row>
      <xdr:rowOff>0</xdr:rowOff>
    </xdr:from>
    <xdr:to>
      <xdr:col>3</xdr:col>
      <xdr:colOff>419099</xdr:colOff>
      <xdr:row>21</xdr:row>
      <xdr:rowOff>342900</xdr:rowOff>
    </xdr:to>
    <xdr:sp macro="" textlink="">
      <xdr:nvSpPr>
        <xdr:cNvPr id="5" name="ZoneTexte 4">
          <a:extLst>
            <a:ext uri="{FF2B5EF4-FFF2-40B4-BE49-F238E27FC236}">
              <a16:creationId xmlns:a16="http://schemas.microsoft.com/office/drawing/2014/main" id="{893727D9-0A30-4230-AE0C-9625F76B6279}"/>
            </a:ext>
          </a:extLst>
        </xdr:cNvPr>
        <xdr:cNvSpPr txBox="1"/>
      </xdr:nvSpPr>
      <xdr:spPr>
        <a:xfrm>
          <a:off x="2286000" y="5905500"/>
          <a:ext cx="1885949" cy="342900"/>
        </a:xfrm>
        <a:prstGeom prst="rect">
          <a:avLst/>
        </a:prstGeom>
        <a:solidFill>
          <a:schemeClr val="lt1"/>
        </a:solidFill>
        <a:ln w="57150" cmpd="sng">
          <a:solidFill>
            <a:srgbClr val="FFC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fr-FR" sz="1800" b="1"/>
            <a:t>TARIFS CALCULES</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32"/>
  <sheetViews>
    <sheetView showGridLines="0" tabSelected="1" topLeftCell="A22" zoomScale="80" zoomScaleNormal="80" workbookViewId="0">
      <selection activeCell="B18" sqref="B18"/>
    </sheetView>
  </sheetViews>
  <sheetFormatPr baseColWidth="10" defaultColWidth="9.109375" defaultRowHeight="14.4" x14ac:dyDescent="0.3"/>
  <cols>
    <col min="1" max="1" width="20.88671875" customWidth="1"/>
    <col min="2" max="3" width="17" customWidth="1"/>
    <col min="4" max="4" width="17.109375" customWidth="1"/>
    <col min="5" max="5" width="14.44140625" customWidth="1"/>
    <col min="6" max="6" width="27.33203125" customWidth="1"/>
    <col min="8" max="8" width="11" bestFit="1" customWidth="1"/>
    <col min="10" max="12" width="21.88671875" customWidth="1"/>
  </cols>
  <sheetData>
    <row r="1" spans="1:6" ht="18" x14ac:dyDescent="0.35">
      <c r="A1" s="37" t="s">
        <v>34</v>
      </c>
      <c r="B1" s="37"/>
      <c r="C1" s="37"/>
      <c r="D1" s="37"/>
      <c r="E1" s="37"/>
      <c r="F1" s="37"/>
    </row>
    <row r="2" spans="1:6" ht="22.5" customHeight="1" x14ac:dyDescent="0.3">
      <c r="A2" s="36" t="s">
        <v>33</v>
      </c>
      <c r="B2" s="36"/>
      <c r="C2" s="36"/>
      <c r="D2" s="36"/>
      <c r="E2" s="36"/>
      <c r="F2" s="36"/>
    </row>
    <row r="3" spans="1:6" ht="22.5" customHeight="1" x14ac:dyDescent="0.3">
      <c r="A3" s="1"/>
      <c r="B3" s="1" t="s">
        <v>22</v>
      </c>
      <c r="C3" s="1" t="s">
        <v>23</v>
      </c>
      <c r="D3" s="32" t="s">
        <v>11</v>
      </c>
      <c r="E3" s="32"/>
      <c r="F3" s="32"/>
    </row>
    <row r="4" spans="1:6" ht="15" x14ac:dyDescent="0.3">
      <c r="A4" s="2" t="s">
        <v>0</v>
      </c>
      <c r="B4" s="3">
        <v>1.3940679999999999E-7</v>
      </c>
      <c r="C4" s="3">
        <v>3.2936800000000002E-6</v>
      </c>
      <c r="D4" s="32"/>
      <c r="E4" s="32"/>
      <c r="F4" s="32"/>
    </row>
    <row r="5" spans="1:6" ht="15" x14ac:dyDescent="0.3">
      <c r="A5" s="2" t="s">
        <v>1</v>
      </c>
      <c r="B5" s="3">
        <v>3.3280000000000001E-4</v>
      </c>
      <c r="C5" s="3">
        <v>5.4407600000000002E-3</v>
      </c>
      <c r="D5" s="32"/>
      <c r="E5" s="32"/>
      <c r="F5" s="32"/>
    </row>
    <row r="6" spans="1:6" ht="15" x14ac:dyDescent="0.3">
      <c r="A6" s="2" t="s">
        <v>2</v>
      </c>
      <c r="B6" s="4">
        <v>0.2</v>
      </c>
      <c r="C6" s="4">
        <v>3.22</v>
      </c>
      <c r="D6" s="32"/>
      <c r="E6" s="32"/>
      <c r="F6" s="32"/>
    </row>
    <row r="7" spans="1:6" ht="15" x14ac:dyDescent="0.3">
      <c r="A7" s="2" t="s">
        <v>3</v>
      </c>
      <c r="B7" s="5" t="s">
        <v>4</v>
      </c>
      <c r="C7" s="5" t="s">
        <v>4</v>
      </c>
      <c r="D7" s="32"/>
      <c r="E7" s="32"/>
      <c r="F7" s="32"/>
    </row>
    <row r="8" spans="1:6" ht="15" x14ac:dyDescent="0.3">
      <c r="A8" s="2" t="s">
        <v>6</v>
      </c>
      <c r="B8" s="4">
        <v>229.5</v>
      </c>
      <c r="C8" s="4">
        <v>229.5</v>
      </c>
      <c r="D8" s="32"/>
      <c r="E8" s="32"/>
      <c r="F8" s="32"/>
    </row>
    <row r="9" spans="1:6" ht="15" x14ac:dyDescent="0.3">
      <c r="A9" s="2" t="s">
        <v>5</v>
      </c>
      <c r="B9" s="4">
        <v>1.37</v>
      </c>
      <c r="C9" s="4">
        <v>24</v>
      </c>
      <c r="D9" s="32"/>
      <c r="E9" s="32"/>
      <c r="F9" s="32"/>
    </row>
    <row r="10" spans="1:6" ht="15" x14ac:dyDescent="0.3">
      <c r="A10" s="2" t="s">
        <v>7</v>
      </c>
      <c r="B10" s="6">
        <v>140</v>
      </c>
      <c r="C10" s="4" t="s">
        <v>32</v>
      </c>
      <c r="D10" s="32"/>
      <c r="E10" s="32"/>
      <c r="F10" s="32"/>
    </row>
    <row r="11" spans="1:6" ht="15" x14ac:dyDescent="0.3">
      <c r="A11" s="2" t="s">
        <v>10</v>
      </c>
      <c r="B11" s="7">
        <v>0.75</v>
      </c>
      <c r="C11" s="4" t="s">
        <v>32</v>
      </c>
      <c r="D11" s="32"/>
      <c r="E11" s="32"/>
      <c r="F11" s="32"/>
    </row>
    <row r="12" spans="1:6" ht="30" x14ac:dyDescent="0.3">
      <c r="A12" s="2" t="s">
        <v>8</v>
      </c>
      <c r="B12" s="4" t="s">
        <v>32</v>
      </c>
      <c r="C12" s="7">
        <v>0.6</v>
      </c>
      <c r="D12" s="32"/>
      <c r="E12" s="32"/>
      <c r="F12" s="32"/>
    </row>
    <row r="13" spans="1:6" ht="30" x14ac:dyDescent="0.3">
      <c r="A13" s="2" t="s">
        <v>9</v>
      </c>
      <c r="B13" s="4" t="s">
        <v>32</v>
      </c>
      <c r="C13" s="7">
        <v>0.85</v>
      </c>
      <c r="D13" s="32"/>
      <c r="E13" s="32"/>
      <c r="F13" s="32"/>
    </row>
    <row r="14" spans="1:6" ht="25.8" customHeight="1" x14ac:dyDescent="0.3">
      <c r="A14" s="38" t="s">
        <v>35</v>
      </c>
      <c r="B14" s="38"/>
      <c r="C14" s="38"/>
      <c r="D14" s="38"/>
      <c r="E14" s="38"/>
      <c r="F14" s="38"/>
    </row>
    <row r="15" spans="1:6" ht="30.6" customHeight="1" x14ac:dyDescent="0.3">
      <c r="A15" s="35" t="s">
        <v>25</v>
      </c>
      <c r="B15" s="35"/>
      <c r="C15" s="35"/>
      <c r="D15" s="35"/>
      <c r="E15" s="35"/>
      <c r="F15" s="35"/>
    </row>
    <row r="16" spans="1:6" ht="22.5" customHeight="1" thickBot="1" x14ac:dyDescent="0.35">
      <c r="A16" s="22"/>
      <c r="B16" s="23" t="s">
        <v>29</v>
      </c>
      <c r="C16" s="33" t="s">
        <v>30</v>
      </c>
      <c r="D16" s="33"/>
      <c r="E16" s="33"/>
      <c r="F16" s="33"/>
    </row>
    <row r="17" spans="1:6" ht="35.25" customHeight="1" thickBot="1" x14ac:dyDescent="0.35">
      <c r="A17" s="24" t="s">
        <v>28</v>
      </c>
      <c r="B17" s="29">
        <v>654</v>
      </c>
      <c r="C17" s="34"/>
      <c r="D17" s="33"/>
      <c r="E17" s="33"/>
      <c r="F17" s="33"/>
    </row>
    <row r="18" spans="1:6" ht="31.2" x14ac:dyDescent="0.3">
      <c r="A18" s="25" t="s">
        <v>26</v>
      </c>
      <c r="B18" s="30">
        <v>0</v>
      </c>
      <c r="C18" s="34"/>
      <c r="D18" s="33"/>
      <c r="E18" s="33"/>
      <c r="F18" s="33"/>
    </row>
    <row r="19" spans="1:6" ht="31.8" thickBot="1" x14ac:dyDescent="0.35">
      <c r="A19" s="26" t="s">
        <v>31</v>
      </c>
      <c r="B19" s="31">
        <v>0</v>
      </c>
      <c r="C19" s="34"/>
      <c r="D19" s="33"/>
      <c r="E19" s="33"/>
      <c r="F19" s="33"/>
    </row>
    <row r="20" spans="1:6" ht="31.2" x14ac:dyDescent="0.3">
      <c r="A20" s="27" t="s">
        <v>27</v>
      </c>
      <c r="B20" s="28">
        <f>IFERROR(IF(B17=0,(B18/B19)/12,B17),0)</f>
        <v>654</v>
      </c>
      <c r="C20" s="33"/>
      <c r="D20" s="33"/>
      <c r="E20" s="33"/>
      <c r="F20" s="33"/>
    </row>
    <row r="21" spans="1:6" x14ac:dyDescent="0.3">
      <c r="A21" s="8"/>
      <c r="B21" s="8"/>
      <c r="C21" s="8"/>
      <c r="D21" s="8"/>
    </row>
    <row r="22" spans="1:6" ht="49.8" customHeight="1" x14ac:dyDescent="0.3">
      <c r="A22" s="8"/>
      <c r="B22" s="8"/>
      <c r="C22" s="8"/>
      <c r="D22" s="8"/>
    </row>
    <row r="23" spans="1:6" ht="29.25" customHeight="1" x14ac:dyDescent="0.3">
      <c r="A23" s="9"/>
      <c r="B23" s="10" t="s">
        <v>24</v>
      </c>
      <c r="C23" s="11" t="s">
        <v>21</v>
      </c>
      <c r="D23" s="12"/>
      <c r="E23" s="13"/>
    </row>
    <row r="24" spans="1:6" ht="30" customHeight="1" x14ac:dyDescent="0.3">
      <c r="A24" s="14" t="s">
        <v>12</v>
      </c>
      <c r="B24" s="20">
        <f>(IF($B$17=0,$B$20,$B$17))</f>
        <v>654</v>
      </c>
      <c r="C24" s="15">
        <f>IFERROR(IF(B24&lt;$B$8,$B$6,IF($B$4*B24*B24+$B$5*B24+$B$6&gt;$B$9,$B$9,$B$4*B24*B24+$B$5*B24+$B$6)),"")</f>
        <v>0.47727771886880005</v>
      </c>
      <c r="D24" s="16"/>
      <c r="E24" s="17"/>
    </row>
    <row r="25" spans="1:6" ht="30" customHeight="1" x14ac:dyDescent="0.3">
      <c r="A25" s="14" t="s">
        <v>13</v>
      </c>
      <c r="B25" s="20">
        <f t="shared" ref="B25:B32" si="0">(IF($B$17=0,$B$20,$B$17))</f>
        <v>654</v>
      </c>
      <c r="C25" s="15">
        <f>IFERROR(IF(B25&lt;$B$8,$B$6,IF($B$4*B25*B25+$B$5*B25+$B$6&gt;$B$9,$B$9,$B$4*B25*B25+$B$5*B25+$B$6))*$B$10*$B$11,"")</f>
        <v>50.114160481224005</v>
      </c>
      <c r="D25" s="16"/>
      <c r="E25" s="17"/>
    </row>
    <row r="26" spans="1:6" ht="30" customHeight="1" x14ac:dyDescent="0.3">
      <c r="A26" s="14" t="s">
        <v>14</v>
      </c>
      <c r="B26" s="20">
        <f t="shared" si="0"/>
        <v>654</v>
      </c>
      <c r="C26" s="15">
        <f>IFERROR(IF(B26&lt;$B$8,$B$6,IF($B$4*B26*B26+$B$5*B26+$B$6&gt;$B$9,$B$9,$B$4*B26*B26+$B$5*B26+$B$6))*$B$10*$B$11*2,"")</f>
        <v>100.22832096244801</v>
      </c>
      <c r="D26" s="16"/>
      <c r="E26" s="17"/>
    </row>
    <row r="27" spans="1:6" ht="30" customHeight="1" x14ac:dyDescent="0.3">
      <c r="A27" s="14" t="s">
        <v>15</v>
      </c>
      <c r="B27" s="20">
        <f t="shared" si="0"/>
        <v>654</v>
      </c>
      <c r="C27" s="15">
        <f>IFERROR(IF(B27&lt;$B$8,$B$6,IF($B$4*B27*B27+$B$5*B27+$B$6&gt;$B$9,$B$9,$B$4*B27*B27+$B$5*B27+$B$6))*$B$10*$B$11*3,"")</f>
        <v>150.342481443672</v>
      </c>
      <c r="D27" s="16"/>
      <c r="E27" s="17"/>
    </row>
    <row r="28" spans="1:6" ht="30" customHeight="1" x14ac:dyDescent="0.3">
      <c r="A28" s="14" t="s">
        <v>16</v>
      </c>
      <c r="B28" s="20">
        <f t="shared" si="0"/>
        <v>654</v>
      </c>
      <c r="C28" s="15">
        <f>IFERROR(IF(B28&lt;$B$8,$B$6,IF($B$4*B28*B28+$B$5*B28+$B$6&gt;$B$9,$B$9,$B$4*B28*B28+$B$5*B28+$B$6))*$B$10*$B$11*4,"")</f>
        <v>200.45664192489602</v>
      </c>
      <c r="D28" s="16"/>
      <c r="E28" s="17"/>
    </row>
    <row r="29" spans="1:6" ht="30" customHeight="1" x14ac:dyDescent="0.3">
      <c r="A29" s="14" t="s">
        <v>17</v>
      </c>
      <c r="B29" s="20">
        <f t="shared" si="0"/>
        <v>654</v>
      </c>
      <c r="C29" s="15">
        <f>IFERROR(IF(B29&lt;$B$8,$B$6,IF($B$4*B29*B29+$B$5*B29+$B$6&gt;$B$9,$B$9,$B$4*B29*B29+$B$5*B29+$B$6))*$B$10*$B$11*5,"")</f>
        <v>250.57080240612004</v>
      </c>
      <c r="D29" s="16"/>
      <c r="E29" s="17"/>
    </row>
    <row r="30" spans="1:6" ht="30" customHeight="1" x14ac:dyDescent="0.3">
      <c r="A30" s="18" t="s">
        <v>18</v>
      </c>
      <c r="B30" s="21">
        <f t="shared" si="0"/>
        <v>654</v>
      </c>
      <c r="C30" s="19">
        <f>IFERROR(IF(B30&lt;$C$8,$C$6,IF($C$4*B30*B30+$C$5*B30+$C$6&gt;$C$9,$C$9,$C$4*B30*B30+$C$5*B30+$C$6)),"")</f>
        <v>8.1870166748800006</v>
      </c>
      <c r="D30" s="16"/>
      <c r="E30" s="17"/>
    </row>
    <row r="31" spans="1:6" ht="30" customHeight="1" x14ac:dyDescent="0.3">
      <c r="A31" s="18" t="s">
        <v>19</v>
      </c>
      <c r="B31" s="21">
        <f t="shared" si="0"/>
        <v>654</v>
      </c>
      <c r="C31" s="19">
        <f>IFERROR(IF(B31&lt;$C$8,$C$6,IF($C$4*B31*B31+$C$5*B31+$C$6&gt;$C$9,$C$9,$C$4*B31*B31+$C$5*B31+$C$6))*C12,"")</f>
        <v>4.9122100049280002</v>
      </c>
      <c r="D31" s="16"/>
      <c r="E31" s="17"/>
    </row>
    <row r="32" spans="1:6" ht="30" customHeight="1" x14ac:dyDescent="0.3">
      <c r="A32" s="18" t="s">
        <v>20</v>
      </c>
      <c r="B32" s="21">
        <f t="shared" si="0"/>
        <v>654</v>
      </c>
      <c r="C32" s="19">
        <f>IFERROR(IF(B32&lt;$C$8,$C$6,IF($C$4*B32*B32+$C$5*B32+$C$6&gt;$C$9,$C$9,$C$4*B32*B32+$C$5*B32+$C$6))*C13,"")</f>
        <v>6.9589641736479999</v>
      </c>
      <c r="D32" s="16"/>
      <c r="E32" s="17"/>
    </row>
  </sheetData>
  <sheetProtection formatCells="0" formatColumns="0" formatRows="0"/>
  <mergeCells count="6">
    <mergeCell ref="D3:F13"/>
    <mergeCell ref="C16:F20"/>
    <mergeCell ref="A15:F15"/>
    <mergeCell ref="A2:F2"/>
    <mergeCell ref="A1:F1"/>
    <mergeCell ref="A14:F14"/>
  </mergeCells>
  <phoneticPr fontId="8" type="noConversion"/>
  <pageMargins left="0.7" right="0.7" top="0.75" bottom="0.75" header="0.3" footer="0.3"/>
  <pageSetup paperSize="9" scale="76"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9B0EFF3F18AC114392731BA72CE0FB31" ma:contentTypeVersion="12" ma:contentTypeDescription="Crée un document." ma:contentTypeScope="" ma:versionID="b6e909f6298227c4ac5e3542b762b61a">
  <xsd:schema xmlns:xsd="http://www.w3.org/2001/XMLSchema" xmlns:xs="http://www.w3.org/2001/XMLSchema" xmlns:p="http://schemas.microsoft.com/office/2006/metadata/properties" xmlns:ns2="527ec97b-b81a-48b3-b7b8-5f8365cbae77" xmlns:ns3="f32d8b21-4301-4c2e-94d7-3d18a822740d" targetNamespace="http://schemas.microsoft.com/office/2006/metadata/properties" ma:root="true" ma:fieldsID="b6394825068b8515fefa52818c725162" ns2:_="" ns3:_="">
    <xsd:import namespace="527ec97b-b81a-48b3-b7b8-5f8365cbae77"/>
    <xsd:import namespace="f32d8b21-4301-4c2e-94d7-3d18a822740d"/>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Location" minOccurs="0"/>
                <xsd:element ref="ns2:MediaServiceGenerationTime" minOccurs="0"/>
                <xsd:element ref="ns2:MediaServiceEventHashCode" minOccurs="0"/>
                <xsd:element ref="ns2:lcf76f155ced4ddcb4097134ff3c332f" minOccurs="0"/>
                <xsd:element ref="ns2:MediaServiceOCR"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27ec97b-b81a-48b3-b7b8-5f8365cbae7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description="" ma:hidden="true" ma:indexed="true" ma:internalName="MediaServiceDateTaken" ma:readOnly="true">
      <xsd:simpleType>
        <xsd:restriction base="dms:Text"/>
      </xsd:simpleType>
    </xsd:element>
    <xsd:element name="MediaLengthInSeconds" ma:index="11" nillable="true" ma:displayName="MediaLengthInSeconds" ma:hidden="true" ma:internalName="MediaLengthInSeconds" ma:readOnly="true">
      <xsd:simpleType>
        <xsd:restriction base="dms:Unknown"/>
      </xsd:simpleType>
    </xsd:element>
    <xsd:element name="MediaServiceLocation" ma:index="12" nillable="true" ma:displayName="Location" ma:description="" ma:indexed="true" ma:internalName="MediaServiceLocation"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lcf76f155ced4ddcb4097134ff3c332f" ma:index="16" nillable="true" ma:taxonomy="true" ma:internalName="lcf76f155ced4ddcb4097134ff3c332f" ma:taxonomyFieldName="MediaServiceImageTags" ma:displayName="Balises d’images" ma:readOnly="false" ma:fieldId="{5cf76f15-5ced-4ddc-b409-7134ff3c332f}" ma:taxonomyMulti="true" ma:sspId="db167985-3631-4ec7-acf1-124f178307dd" ma:termSetId="09814cd3-568e-fe90-9814-8d621ff8fb84" ma:anchorId="fba54fb3-c3e1-fe81-a776-ca4b69148c4d" ma:open="true" ma:isKeyword="false">
      <xsd:complexType>
        <xsd:sequence>
          <xsd:element ref="pc:Terms" minOccurs="0" maxOccurs="1"/>
        </xsd:sequence>
      </xsd:complex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f32d8b21-4301-4c2e-94d7-3d18a822740d" elementFormDefault="qualified">
    <xsd:import namespace="http://schemas.microsoft.com/office/2006/documentManagement/types"/>
    <xsd:import namespace="http://schemas.microsoft.com/office/infopath/2007/PartnerControls"/>
    <xsd:element name="SharedWithUsers" ma:index="18" nillable="true" ma:displayName="Partagé avec"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Partagé avec dé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2B0488E-A00C-46C9-BD26-CD17497C45C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27ec97b-b81a-48b3-b7b8-5f8365cbae77"/>
    <ds:schemaRef ds:uri="f32d8b21-4301-4c2e-94d7-3d18a822740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0308566-F0CE-4770-8709-A61F80D9215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simulation tarif 24-25</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LEFUMAT Pierre thomas</dc:creator>
  <cp:lastModifiedBy>Isabelle Charenton</cp:lastModifiedBy>
  <cp:lastPrinted>2023-05-15T10:17:11Z</cp:lastPrinted>
  <dcterms:created xsi:type="dcterms:W3CDTF">2015-06-05T18:19:34Z</dcterms:created>
  <dcterms:modified xsi:type="dcterms:W3CDTF">2024-04-18T12:18:23Z</dcterms:modified>
</cp:coreProperties>
</file>